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Naslovni list" sheetId="1" r:id="rId1"/>
    <sheet name="Primjer 1.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<sst xmlns="http://schemas.openxmlformats.org/spreadsheetml/2006/main" count="40" uniqueCount="37">
  <si>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Redni broj zaposlenika</t>
  </si>
  <si>
    <t>a)</t>
  </si>
  <si>
    <t>Aritmetička sredina:</t>
  </si>
  <si>
    <t>b)</t>
  </si>
  <si>
    <t>Raspon varijacije:</t>
  </si>
  <si>
    <t>c)</t>
  </si>
  <si>
    <t>Interkvartil:</t>
  </si>
  <si>
    <t>d)</t>
  </si>
  <si>
    <t>Interpercentilni razmak 8. i 1. decila:</t>
  </si>
  <si>
    <t>e)</t>
  </si>
  <si>
    <t>Standardna devijacija:</t>
  </si>
  <si>
    <t>f)</t>
  </si>
  <si>
    <t>Srednje apsolutno odstupanje (MAD):</t>
  </si>
  <si>
    <t>g)</t>
  </si>
  <si>
    <t>Koeficijent kvartilne devijacije:</t>
  </si>
  <si>
    <t>h)</t>
  </si>
  <si>
    <t>Koeficijent varijacije:</t>
  </si>
  <si>
    <t>1. (donji) kvartil:</t>
  </si>
  <si>
    <t>Medijan:</t>
  </si>
  <si>
    <t>3. (gornji) kvartil:</t>
  </si>
  <si>
    <r>
      <t>Zadani su podaci o mjesečnoj neto-plaći isplaćenoj u listopadu ove godine svakom od zaposlenika tvrtke ''</t>
    </r>
    <r>
      <rPr>
        <i/>
        <sz val="12"/>
        <rFont val="Times New Roman"/>
        <family val="1"/>
      </rPr>
      <t>Škrtarević i sinovi</t>
    </r>
    <r>
      <rPr>
        <sz val="12"/>
        <rFont val="Times New Roman"/>
        <family val="1"/>
      </rPr>
      <t xml:space="preserve"> d.o.o'' iz Kukače. Za pripadni statistički niz odredite i objasnite značenje sljedećih vrijednosti:
</t>
    </r>
    <r>
      <rPr>
        <b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aritmetička sredina;
</t>
    </r>
    <r>
      <rPr>
        <b/>
        <sz val="12"/>
        <rFont val="Times New Roman"/>
        <family val="1"/>
      </rPr>
      <t xml:space="preserve">b) </t>
    </r>
    <r>
      <rPr>
        <sz val="12"/>
        <rFont val="Times New Roman"/>
        <family val="1"/>
      </rPr>
      <t xml:space="preserve">prvi (donji) kvartil;
</t>
    </r>
    <r>
      <rPr>
        <b/>
        <sz val="12"/>
        <rFont val="Times New Roman"/>
        <family val="1"/>
      </rPr>
      <t>c)</t>
    </r>
    <r>
      <rPr>
        <sz val="12"/>
        <rFont val="Times New Roman"/>
        <family val="1"/>
      </rPr>
      <t xml:space="preserve"> medijan:
</t>
    </r>
    <r>
      <rPr>
        <b/>
        <sz val="12"/>
        <rFont val="Times New Roman"/>
        <family val="1"/>
      </rPr>
      <t>d)</t>
    </r>
    <r>
      <rPr>
        <sz val="12"/>
        <rFont val="Times New Roman"/>
        <family val="1"/>
      </rPr>
      <t xml:space="preserve"> treći (gornji) kvartil;
</t>
    </r>
    <r>
      <rPr>
        <b/>
        <sz val="12"/>
        <rFont val="Times New Roman"/>
        <family val="1"/>
      </rPr>
      <t>e)</t>
    </r>
    <r>
      <rPr>
        <sz val="12"/>
        <rFont val="Times New Roman"/>
        <family val="1"/>
      </rPr>
      <t xml:space="preserve"> raspon varijacije;
</t>
    </r>
    <r>
      <rPr>
        <b/>
        <sz val="12"/>
        <rFont val="Times New Roman"/>
        <family val="1"/>
      </rPr>
      <t>f)</t>
    </r>
    <r>
      <rPr>
        <sz val="12"/>
        <rFont val="Times New Roman"/>
        <family val="1"/>
      </rPr>
      <t xml:space="preserve"> interkvartil;
</t>
    </r>
    <r>
      <rPr>
        <b/>
        <sz val="12"/>
        <rFont val="Times New Roman"/>
        <family val="1"/>
      </rPr>
      <t>g)</t>
    </r>
    <r>
      <rPr>
        <sz val="12"/>
        <rFont val="Times New Roman"/>
        <family val="1"/>
      </rPr>
      <t xml:space="preserve"> raspon varijacije središnjih 70% članova niza;
</t>
    </r>
    <r>
      <rPr>
        <b/>
        <sz val="12"/>
        <rFont val="Times New Roman"/>
        <family val="1"/>
      </rPr>
      <t>h)</t>
    </r>
    <r>
      <rPr>
        <sz val="12"/>
        <rFont val="Times New Roman"/>
        <family val="1"/>
      </rPr>
      <t xml:space="preserve"> standardna devijacija;
</t>
    </r>
    <r>
      <rPr>
        <b/>
        <sz val="12"/>
        <rFont val="Times New Roman"/>
        <family val="1"/>
      </rPr>
      <t xml:space="preserve">i) </t>
    </r>
    <r>
      <rPr>
        <sz val="12"/>
        <rFont val="Times New Roman"/>
        <family val="1"/>
      </rPr>
      <t xml:space="preserve">srednje apsolutno odstupanje (MAD);
</t>
    </r>
    <r>
      <rPr>
        <b/>
        <sz val="12"/>
        <rFont val="Times New Roman"/>
        <family val="1"/>
      </rPr>
      <t>j)</t>
    </r>
    <r>
      <rPr>
        <sz val="12"/>
        <rFont val="Times New Roman"/>
        <family val="1"/>
      </rPr>
      <t xml:space="preserve"> koeficijent kvartilne devijacije.
</t>
    </r>
    <r>
      <rPr>
        <b/>
        <sz val="12"/>
        <rFont val="Times New Roman"/>
        <family val="1"/>
      </rPr>
      <t>k)</t>
    </r>
    <r>
      <rPr>
        <sz val="12"/>
        <rFont val="Times New Roman"/>
        <family val="1"/>
      </rPr>
      <t xml:space="preserve"> koeficijent varijacije.
</t>
    </r>
    <r>
      <rPr>
        <u val="single"/>
        <sz val="12"/>
        <rFont val="Times New Roman"/>
        <family val="1"/>
      </rPr>
      <t>Koristeći standardizirano obilježje</t>
    </r>
    <r>
      <rPr>
        <sz val="12"/>
        <rFont val="Times New Roman"/>
        <family val="1"/>
      </rPr>
      <t xml:space="preserve"> utvrdite odstupa li više od odgovarajućega prosjeka zaposlenik koji je primio neto-plaću u iznosu od 3.020,50 kn ili zaposlenik koji je primio neto-plaću u iznosu od 6.740,20 kn.</t>
    </r>
  </si>
  <si>
    <r>
      <t xml:space="preserve">Prosječna mjesečna neto-plaća po jednom zaposleniku promatrane tvrtke iznosi približno </t>
    </r>
    <r>
      <rPr>
        <b/>
        <sz val="10"/>
        <rFont val="Times New Roman"/>
        <family val="1"/>
      </rPr>
      <t>5.158,12 kn</t>
    </r>
    <r>
      <rPr>
        <sz val="10"/>
        <rFont val="Times New Roman"/>
        <family val="1"/>
      </rPr>
      <t>.</t>
    </r>
  </si>
  <si>
    <r>
      <t xml:space="preserve">25% svih zaposlenika promatrane tvrtke ima mjesečnu neto-plaću </t>
    </r>
    <r>
      <rPr>
        <b/>
        <sz val="10"/>
        <rFont val="Times New Roman"/>
        <family val="1"/>
      </rPr>
      <t>strogo manju od 4.105,44 kn</t>
    </r>
    <r>
      <rPr>
        <sz val="10"/>
        <rFont val="Times New Roman"/>
        <family val="1"/>
      </rPr>
      <t xml:space="preserve">, a 75% svih zaposlenika promatrane tvrtke ima mjesečnu neto-plaću </t>
    </r>
    <r>
      <rPr>
        <b/>
        <sz val="10"/>
        <rFont val="Times New Roman"/>
        <family val="1"/>
      </rPr>
      <t>strogo veću od 4.105,44 kn.</t>
    </r>
  </si>
  <si>
    <r>
      <t xml:space="preserve">50% svih zaposlenika promatrane tvrtke ima mjesečnu neto-plaću </t>
    </r>
    <r>
      <rPr>
        <b/>
        <sz val="10"/>
        <rFont val="Times New Roman"/>
        <family val="1"/>
      </rPr>
      <t>ne veću od 5.120,50 kn</t>
    </r>
    <r>
      <rPr>
        <sz val="10"/>
        <rFont val="Times New Roman"/>
        <family val="1"/>
      </rPr>
      <t xml:space="preserve">, a 50% svih zaposlenika promatrane tvrtke ima mjesečnu neto-plaću </t>
    </r>
    <r>
      <rPr>
        <b/>
        <sz val="10"/>
        <rFont val="Times New Roman"/>
        <family val="1"/>
      </rPr>
      <t xml:space="preserve">barem  5.120,50 kn. </t>
    </r>
  </si>
  <si>
    <r>
      <t xml:space="preserve">25% svih zaposlenika promatrane tvrtke ima mjesečnu neto-plaću </t>
    </r>
    <r>
      <rPr>
        <b/>
        <sz val="10"/>
        <rFont val="Times New Roman"/>
        <family val="1"/>
      </rPr>
      <t>strogo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veću od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6.009,76 kn</t>
    </r>
    <r>
      <rPr>
        <sz val="10"/>
        <rFont val="Times New Roman"/>
        <family val="1"/>
      </rPr>
      <t xml:space="preserve">, a 75% svih zaposlenika promatrane tvrtke ima mjesečnu neto-plaću </t>
    </r>
    <r>
      <rPr>
        <b/>
        <sz val="10"/>
        <rFont val="Times New Roman"/>
        <family val="1"/>
      </rPr>
      <t>strogo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manju od 6.009,76 kn</t>
    </r>
    <r>
      <rPr>
        <sz val="10"/>
        <rFont val="Times New Roman"/>
        <family val="1"/>
      </rPr>
      <t>.</t>
    </r>
  </si>
  <si>
    <r>
      <t xml:space="preserve">Razlika najveće i najmanje mjesečne neto-plaće iznosi točno </t>
    </r>
    <r>
      <rPr>
        <b/>
        <sz val="10"/>
        <rFont val="Times New Roman"/>
        <family val="1"/>
      </rPr>
      <t>6.029,75 kn.</t>
    </r>
  </si>
  <si>
    <r>
      <t xml:space="preserve">Raspon varijacije središnje polovice mjesečnih neto-plaća iznosi približno </t>
    </r>
    <r>
      <rPr>
        <b/>
        <sz val="10"/>
        <rFont val="Times New Roman"/>
        <family val="1"/>
      </rPr>
      <t>1.904,33 kn</t>
    </r>
    <r>
      <rPr>
        <sz val="10"/>
        <rFont val="Times New Roman"/>
        <family val="1"/>
      </rPr>
      <t>.</t>
    </r>
  </si>
  <si>
    <r>
      <t xml:space="preserve">Raspon varijacije središnjih 70% mjesečnih neto-plaća iznosi približno </t>
    </r>
    <r>
      <rPr>
        <b/>
        <sz val="10"/>
        <rFont val="Times New Roman"/>
        <family val="1"/>
      </rPr>
      <t>2.936,87 kn</t>
    </r>
    <r>
      <rPr>
        <sz val="10"/>
        <rFont val="Times New Roman"/>
        <family val="1"/>
      </rPr>
      <t>.</t>
    </r>
  </si>
  <si>
    <r>
      <t xml:space="preserve">Prosječno odstupanje pojedinačnih mjesečnih neto-plaća od prosječne mjesečne neto-plaće iznosi </t>
    </r>
    <r>
      <rPr>
        <b/>
        <sz val="10"/>
        <rFont val="Times New Roman"/>
        <family val="1"/>
      </rPr>
      <t>1.391,31 kn</t>
    </r>
    <r>
      <rPr>
        <sz val="10"/>
        <rFont val="Times New Roman"/>
        <family val="1"/>
      </rPr>
      <t>.</t>
    </r>
  </si>
  <si>
    <r>
      <t xml:space="preserve">Prosječno apsolutno odstupanje pojedinačnih mjesečnih neto-plaća od prosječne mjesečne neto-plaće iznosi približno </t>
    </r>
    <r>
      <rPr>
        <b/>
        <sz val="10"/>
        <rFont val="Times New Roman"/>
        <family val="1"/>
      </rPr>
      <t>1.101,55 kn</t>
    </r>
    <r>
      <rPr>
        <sz val="10"/>
        <rFont val="Times New Roman"/>
        <family val="1"/>
      </rPr>
      <t>.</t>
    </r>
  </si>
  <si>
    <r>
      <t xml:space="preserve">Varijabilitet središnje polovice mjesečnih neto-plaća je </t>
    </r>
    <r>
      <rPr>
        <b/>
        <sz val="10"/>
        <rFont val="Times New Roman"/>
        <family val="1"/>
      </rPr>
      <t>relativno slab</t>
    </r>
    <r>
      <rPr>
        <sz val="10"/>
        <rFont val="Times New Roman"/>
        <family val="1"/>
      </rPr>
      <t>.</t>
    </r>
  </si>
  <si>
    <r>
      <t xml:space="preserve">Varijabilitet svih mjesečnih neto-plaća promatranih zaposlenika je </t>
    </r>
    <r>
      <rPr>
        <b/>
        <sz val="10"/>
        <rFont val="Times New Roman"/>
        <family val="1"/>
      </rPr>
      <t>umjeren</t>
    </r>
    <r>
      <rPr>
        <sz val="10"/>
        <rFont val="Times New Roman"/>
        <family val="1"/>
      </rPr>
      <t>.</t>
    </r>
  </si>
  <si>
    <r>
      <t xml:space="preserve">Vrijednost standardiziranoga obilježja za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 3.020,50:</t>
    </r>
  </si>
  <si>
    <r>
      <t xml:space="preserve">Vrijednost standardiziranoga obilježja za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 6.740,20:</t>
    </r>
  </si>
  <si>
    <r>
      <t xml:space="preserve">Od prosječne mjesečne neto-plaće više odstupa </t>
    </r>
    <r>
      <rPr>
        <b/>
        <sz val="10"/>
        <rFont val="Times New Roman"/>
        <family val="1"/>
      </rPr>
      <t>zaposlenik koji je primio mjesečnu neto-plaću u iznosu od 3.020,50 kn.</t>
    </r>
  </si>
  <si>
    <r>
      <t xml:space="preserve">Mjesečna neto-plaća 
u listopadu </t>
    </r>
    <r>
      <rPr>
        <b/>
        <sz val="12"/>
        <rFont val="Times New Roman"/>
        <family val="1"/>
      </rPr>
      <t>2011.</t>
    </r>
  </si>
  <si>
    <t>3.2. 
MJERE RASPRŠENJA (DISPERZIJE)
- rješenja primjera -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</si>
</sst>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kn&quot;"/>
    <numFmt numFmtId="177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2"/>
      <color indexed="8"/>
      <name val="Times New Roman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2"/>
      <color theme="1"/>
      <name val="Times New Roman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0" applyFont="1">
      <alignment/>
      <protection/>
    </xf>
    <xf numFmtId="0" fontId="3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top" wrapText="1"/>
    </xf>
    <xf numFmtId="176" fontId="3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 horizontal="center" vertical="top" wrapText="1"/>
    </xf>
    <xf numFmtId="176" fontId="5" fillId="33" borderId="11" xfId="0" applyNumberFormat="1" applyFont="1" applyFill="1" applyBorder="1" applyAlignment="1">
      <alignment horizontal="center" vertical="top" wrapText="1"/>
    </xf>
    <xf numFmtId="0" fontId="8" fillId="20" borderId="12" xfId="0" applyFont="1" applyFill="1" applyBorder="1" applyAlignment="1">
      <alignment/>
    </xf>
    <xf numFmtId="176" fontId="8" fillId="34" borderId="13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8" fillId="20" borderId="14" xfId="0" applyFont="1" applyFill="1" applyBorder="1" applyAlignment="1">
      <alignment/>
    </xf>
    <xf numFmtId="176" fontId="8" fillId="34" borderId="13" xfId="0" applyNumberFormat="1" applyFont="1" applyFill="1" applyBorder="1" applyAlignment="1">
      <alignment/>
    </xf>
    <xf numFmtId="177" fontId="8" fillId="34" borderId="13" xfId="0" applyNumberFormat="1" applyFont="1" applyFill="1" applyBorder="1" applyAlignment="1">
      <alignment/>
    </xf>
    <xf numFmtId="10" fontId="8" fillId="34" borderId="13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top" wrapText="1"/>
    </xf>
    <xf numFmtId="176" fontId="5" fillId="33" borderId="15" xfId="0" applyNumberFormat="1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0" fillId="35" borderId="16" xfId="0" applyFont="1" applyFill="1" applyBorder="1" applyAlignment="1">
      <alignment horizontal="center" wrapText="1"/>
    </xf>
    <xf numFmtId="0" fontId="2" fillId="36" borderId="17" xfId="50" applyFont="1" applyFill="1" applyBorder="1" applyAlignment="1">
      <alignment horizontal="center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7" xfId="50" applyFont="1" applyBorder="1" applyAlignment="1">
      <alignment horizontal="center" vertical="center" wrapText="1"/>
      <protection/>
    </xf>
    <xf numFmtId="0" fontId="40" fillId="0" borderId="17" xfId="51" applyBorder="1" applyAlignment="1">
      <alignment horizontal="center" vertical="center" wrapText="1"/>
      <protection/>
    </xf>
    <xf numFmtId="0" fontId="40" fillId="0" borderId="0" xfId="5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7" borderId="18" xfId="0" applyFont="1" applyFill="1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0" fontId="0" fillId="0" borderId="19" xfId="0" applyBorder="1" applyAlignment="1">
      <alignment horizontal="justify" vertical="justify" wrapText="1"/>
    </xf>
    <xf numFmtId="0" fontId="0" fillId="0" borderId="20" xfId="0" applyBorder="1" applyAlignment="1">
      <alignment horizontal="justify" vertical="justify" wrapText="1"/>
    </xf>
    <xf numFmtId="0" fontId="0" fillId="0" borderId="21" xfId="0" applyBorder="1" applyAlignment="1">
      <alignment horizontal="justify" vertical="justify" wrapText="1"/>
    </xf>
    <xf numFmtId="0" fontId="0" fillId="0" borderId="22" xfId="0" applyBorder="1" applyAlignment="1">
      <alignment horizontal="justify" vertical="justify" wrapText="1"/>
    </xf>
    <xf numFmtId="0" fontId="5" fillId="38" borderId="12" xfId="0" applyFont="1" applyFill="1" applyBorder="1" applyAlignment="1">
      <alignment horizontal="justify" vertical="justify" wrapText="1"/>
    </xf>
    <xf numFmtId="0" fontId="3" fillId="0" borderId="12" xfId="0" applyFont="1" applyBorder="1" applyAlignment="1">
      <alignment wrapText="1"/>
    </xf>
    <xf numFmtId="0" fontId="3" fillId="39" borderId="18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7" borderId="17" xfId="0" applyFont="1" applyFill="1" applyBorder="1" applyAlignment="1">
      <alignment horizontal="justify" vertical="justify" wrapText="1"/>
    </xf>
    <xf numFmtId="0" fontId="3" fillId="37" borderId="0" xfId="0" applyFont="1" applyFill="1" applyBorder="1" applyAlignment="1">
      <alignment horizontal="justify" vertical="justify" wrapText="1"/>
    </xf>
    <xf numFmtId="0" fontId="3" fillId="37" borderId="23" xfId="0" applyFont="1" applyFill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21" xfId="0" applyFont="1" applyBorder="1" applyAlignment="1">
      <alignment horizontal="justify" vertical="justify" wrapText="1"/>
    </xf>
    <xf numFmtId="0" fontId="3" fillId="0" borderId="22" xfId="0" applyFont="1" applyBorder="1" applyAlignment="1">
      <alignment horizontal="justify" vertical="justify" wrapText="1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37" borderId="20" xfId="0" applyFont="1" applyFill="1" applyBorder="1" applyAlignment="1">
      <alignment horizontal="justify" vertical="justify" wrapText="1"/>
    </xf>
    <xf numFmtId="0" fontId="3" fillId="37" borderId="21" xfId="0" applyFont="1" applyFill="1" applyBorder="1" applyAlignment="1">
      <alignment horizontal="justify" vertical="justify" wrapText="1"/>
    </xf>
    <xf numFmtId="0" fontId="3" fillId="37" borderId="22" xfId="0" applyFont="1" applyFill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justify" wrapText="1"/>
    </xf>
    <xf numFmtId="0" fontId="3" fillId="0" borderId="19" xfId="0" applyFont="1" applyBorder="1" applyAlignment="1">
      <alignment horizontal="justify" vertical="justify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0:M1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1" width="9.140625" style="1" customWidth="1"/>
    <col min="12" max="12" width="11.57421875" style="1" customWidth="1"/>
    <col min="13" max="16384" width="9.140625" style="1" customWidth="1"/>
  </cols>
  <sheetData>
    <row r="10" spans="5:13" ht="12.75">
      <c r="E10" s="20" t="s">
        <v>36</v>
      </c>
      <c r="F10" s="21"/>
      <c r="G10" s="21"/>
      <c r="H10" s="21"/>
      <c r="I10" s="21"/>
      <c r="J10" s="21"/>
      <c r="K10" s="21"/>
      <c r="L10" s="21"/>
      <c r="M10" s="22"/>
    </row>
    <row r="11" spans="5:13" ht="12.75">
      <c r="E11" s="23"/>
      <c r="F11" s="21"/>
      <c r="G11" s="21"/>
      <c r="H11" s="21"/>
      <c r="I11" s="21"/>
      <c r="J11" s="21"/>
      <c r="K11" s="21"/>
      <c r="L11" s="21"/>
      <c r="M11" s="22"/>
    </row>
    <row r="12" spans="5:13" ht="12.75">
      <c r="E12" s="23"/>
      <c r="F12" s="21"/>
      <c r="G12" s="21"/>
      <c r="H12" s="21"/>
      <c r="I12" s="21"/>
      <c r="J12" s="21"/>
      <c r="K12" s="21"/>
      <c r="L12" s="21"/>
      <c r="M12" s="22"/>
    </row>
    <row r="13" spans="5:13" ht="12.75">
      <c r="E13" s="24"/>
      <c r="F13" s="25"/>
      <c r="G13" s="25"/>
      <c r="H13" s="25"/>
      <c r="I13" s="25"/>
      <c r="J13" s="25"/>
      <c r="K13" s="25"/>
      <c r="L13" s="25"/>
      <c r="M13" s="22"/>
    </row>
    <row r="14" spans="5:13" ht="12.75">
      <c r="E14" s="24"/>
      <c r="F14" s="25"/>
      <c r="G14" s="25"/>
      <c r="H14" s="25"/>
      <c r="I14" s="25"/>
      <c r="J14" s="25"/>
      <c r="K14" s="25"/>
      <c r="L14" s="25"/>
      <c r="M14" s="22"/>
    </row>
    <row r="15" spans="5:13" ht="12.75">
      <c r="E15" s="26"/>
      <c r="F15" s="27"/>
      <c r="G15" s="27"/>
      <c r="H15" s="27"/>
      <c r="I15" s="27"/>
      <c r="J15" s="27"/>
      <c r="K15" s="27"/>
      <c r="L15" s="27"/>
      <c r="M15" s="22"/>
    </row>
    <row r="16" spans="5:13" ht="12.75">
      <c r="E16" s="26"/>
      <c r="F16" s="27"/>
      <c r="G16" s="27"/>
      <c r="H16" s="27"/>
      <c r="I16" s="27"/>
      <c r="J16" s="27"/>
      <c r="K16" s="27"/>
      <c r="L16" s="27"/>
      <c r="M16" s="22"/>
    </row>
    <row r="17" spans="5:13" ht="12.75">
      <c r="E17" s="26"/>
      <c r="F17" s="27"/>
      <c r="G17" s="27"/>
      <c r="H17" s="27"/>
      <c r="I17" s="27"/>
      <c r="J17" s="27"/>
      <c r="K17" s="27"/>
      <c r="L17" s="27"/>
      <c r="M17" s="22"/>
    </row>
  </sheetData>
  <sheetProtection/>
  <mergeCells count="1">
    <mergeCell ref="E10:M1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L39" sqref="L39"/>
    </sheetView>
  </sheetViews>
  <sheetFormatPr defaultColWidth="8.8515625" defaultRowHeight="12.75"/>
  <cols>
    <col min="1" max="1" width="14.8515625" style="2" customWidth="1"/>
    <col min="2" max="2" width="24.00390625" style="2" bestFit="1" customWidth="1"/>
    <col min="3" max="3" width="8.8515625" style="2" customWidth="1"/>
    <col min="4" max="4" width="10.7109375" style="2" bestFit="1" customWidth="1"/>
    <col min="5" max="6" width="8.8515625" style="2" customWidth="1"/>
    <col min="7" max="7" width="10.8515625" style="2" bestFit="1" customWidth="1"/>
    <col min="8" max="8" width="8.8515625" style="2" customWidth="1"/>
    <col min="9" max="9" width="10.8515625" style="2" bestFit="1" customWidth="1"/>
    <col min="10" max="14" width="8.8515625" style="2" customWidth="1"/>
    <col min="15" max="15" width="10.7109375" style="2" bestFit="1" customWidth="1"/>
    <col min="16" max="16384" width="8.8515625" style="2" customWidth="1"/>
  </cols>
  <sheetData>
    <row r="1" spans="1:11" ht="32.25" customHeight="1" thickBot="1">
      <c r="A1" s="19" t="s">
        <v>0</v>
      </c>
      <c r="B1" s="19" t="s">
        <v>35</v>
      </c>
      <c r="D1" s="34" t="s">
        <v>20</v>
      </c>
      <c r="E1" s="35"/>
      <c r="F1" s="35"/>
      <c r="G1" s="35"/>
      <c r="H1" s="35"/>
      <c r="I1" s="35"/>
      <c r="J1" s="35"/>
      <c r="K1" s="35"/>
    </row>
    <row r="2" spans="1:15" ht="15" customHeight="1">
      <c r="A2" s="3">
        <v>1</v>
      </c>
      <c r="B2" s="4">
        <v>3020.5</v>
      </c>
      <c r="D2" s="35"/>
      <c r="E2" s="35"/>
      <c r="F2" s="35"/>
      <c r="G2" s="35"/>
      <c r="H2" s="35"/>
      <c r="I2" s="35"/>
      <c r="J2" s="35"/>
      <c r="K2" s="35"/>
      <c r="O2" s="5"/>
    </row>
    <row r="3" spans="1:15" ht="15" customHeight="1">
      <c r="A3" s="6">
        <v>2</v>
      </c>
      <c r="B3" s="7">
        <v>3065.35</v>
      </c>
      <c r="D3" s="35"/>
      <c r="E3" s="35"/>
      <c r="F3" s="35"/>
      <c r="G3" s="35"/>
      <c r="H3" s="35"/>
      <c r="I3" s="35"/>
      <c r="J3" s="35"/>
      <c r="K3" s="35"/>
      <c r="O3" s="5"/>
    </row>
    <row r="4" spans="1:15" ht="15" customHeight="1">
      <c r="A4" s="6">
        <v>3</v>
      </c>
      <c r="B4" s="7">
        <v>3125</v>
      </c>
      <c r="D4" s="35"/>
      <c r="E4" s="35"/>
      <c r="F4" s="35"/>
      <c r="G4" s="35"/>
      <c r="H4" s="35"/>
      <c r="I4" s="35"/>
      <c r="J4" s="35"/>
      <c r="K4" s="35"/>
      <c r="O4" s="5"/>
    </row>
    <row r="5" spans="1:15" ht="15" customHeight="1">
      <c r="A5" s="6">
        <v>4</v>
      </c>
      <c r="B5" s="7">
        <v>3180.65</v>
      </c>
      <c r="D5" s="35"/>
      <c r="E5" s="35"/>
      <c r="F5" s="35"/>
      <c r="G5" s="35"/>
      <c r="H5" s="35"/>
      <c r="I5" s="35"/>
      <c r="J5" s="35"/>
      <c r="K5" s="35"/>
      <c r="O5" s="5"/>
    </row>
    <row r="6" spans="1:15" ht="15" customHeight="1">
      <c r="A6" s="6">
        <v>5</v>
      </c>
      <c r="B6" s="7">
        <v>3245.35</v>
      </c>
      <c r="D6" s="35"/>
      <c r="E6" s="35"/>
      <c r="F6" s="35"/>
      <c r="G6" s="35"/>
      <c r="H6" s="35"/>
      <c r="I6" s="35"/>
      <c r="J6" s="35"/>
      <c r="K6" s="35"/>
      <c r="O6" s="5"/>
    </row>
    <row r="7" spans="1:15" ht="15" customHeight="1">
      <c r="A7" s="6">
        <v>6</v>
      </c>
      <c r="B7" s="7">
        <v>3258.6</v>
      </c>
      <c r="D7" s="35"/>
      <c r="E7" s="35"/>
      <c r="F7" s="35"/>
      <c r="G7" s="35"/>
      <c r="H7" s="35"/>
      <c r="I7" s="35"/>
      <c r="J7" s="35"/>
      <c r="K7" s="35"/>
      <c r="O7" s="5"/>
    </row>
    <row r="8" spans="1:15" ht="15" customHeight="1">
      <c r="A8" s="6">
        <v>7</v>
      </c>
      <c r="B8" s="7">
        <v>3290.45</v>
      </c>
      <c r="D8" s="35"/>
      <c r="E8" s="35"/>
      <c r="F8" s="35"/>
      <c r="G8" s="35"/>
      <c r="H8" s="35"/>
      <c r="I8" s="35"/>
      <c r="J8" s="35"/>
      <c r="K8" s="35"/>
      <c r="O8" s="5"/>
    </row>
    <row r="9" spans="1:15" ht="15.75">
      <c r="A9" s="6">
        <v>8</v>
      </c>
      <c r="B9" s="7">
        <v>3358.3</v>
      </c>
      <c r="D9" s="35"/>
      <c r="E9" s="35"/>
      <c r="F9" s="35"/>
      <c r="G9" s="35"/>
      <c r="H9" s="35"/>
      <c r="I9" s="35"/>
      <c r="J9" s="35"/>
      <c r="K9" s="35"/>
      <c r="O9" s="5"/>
    </row>
    <row r="10" spans="1:15" ht="15.75">
      <c r="A10" s="6">
        <v>9</v>
      </c>
      <c r="B10" s="7">
        <v>3468.25</v>
      </c>
      <c r="D10" s="35"/>
      <c r="E10" s="35"/>
      <c r="F10" s="35"/>
      <c r="G10" s="35"/>
      <c r="H10" s="35"/>
      <c r="I10" s="35"/>
      <c r="J10" s="35"/>
      <c r="K10" s="35"/>
      <c r="O10" s="5"/>
    </row>
    <row r="11" spans="1:15" ht="15.75">
      <c r="A11" s="6">
        <v>10</v>
      </c>
      <c r="B11" s="7">
        <v>3508.58</v>
      </c>
      <c r="D11" s="35"/>
      <c r="E11" s="35"/>
      <c r="F11" s="35"/>
      <c r="G11" s="35"/>
      <c r="H11" s="35"/>
      <c r="I11" s="35"/>
      <c r="J11" s="35"/>
      <c r="K11" s="35"/>
      <c r="O11" s="5"/>
    </row>
    <row r="12" spans="1:15" ht="15.75">
      <c r="A12" s="6">
        <v>11</v>
      </c>
      <c r="B12" s="7">
        <v>3650.35</v>
      </c>
      <c r="D12" s="35"/>
      <c r="E12" s="35"/>
      <c r="F12" s="35"/>
      <c r="G12" s="35"/>
      <c r="H12" s="35"/>
      <c r="I12" s="35"/>
      <c r="J12" s="35"/>
      <c r="K12" s="35"/>
      <c r="O12" s="5"/>
    </row>
    <row r="13" spans="1:15" ht="15.75">
      <c r="A13" s="6">
        <v>12</v>
      </c>
      <c r="B13" s="7">
        <v>3680.35</v>
      </c>
      <c r="D13" s="35"/>
      <c r="E13" s="35"/>
      <c r="F13" s="35"/>
      <c r="G13" s="35"/>
      <c r="H13" s="35"/>
      <c r="I13" s="35"/>
      <c r="J13" s="35"/>
      <c r="K13" s="35"/>
      <c r="O13" s="5"/>
    </row>
    <row r="14" spans="1:15" ht="15.75">
      <c r="A14" s="6">
        <v>13</v>
      </c>
      <c r="B14" s="7">
        <v>3760.6</v>
      </c>
      <c r="D14" s="35"/>
      <c r="E14" s="35"/>
      <c r="F14" s="35"/>
      <c r="G14" s="35"/>
      <c r="H14" s="35"/>
      <c r="I14" s="35"/>
      <c r="J14" s="35"/>
      <c r="K14" s="35"/>
      <c r="O14" s="5"/>
    </row>
    <row r="15" spans="1:15" ht="15.75">
      <c r="A15" s="6">
        <v>14</v>
      </c>
      <c r="B15" s="7">
        <v>3880.2</v>
      </c>
      <c r="D15" s="35"/>
      <c r="E15" s="35"/>
      <c r="F15" s="35"/>
      <c r="G15" s="35"/>
      <c r="H15" s="35"/>
      <c r="I15" s="35"/>
      <c r="J15" s="35"/>
      <c r="K15" s="35"/>
      <c r="O15" s="5"/>
    </row>
    <row r="16" spans="1:15" ht="15.75">
      <c r="A16" s="6">
        <v>15</v>
      </c>
      <c r="B16" s="7">
        <v>4060.85</v>
      </c>
      <c r="D16" s="35"/>
      <c r="E16" s="35"/>
      <c r="F16" s="35"/>
      <c r="G16" s="35"/>
      <c r="H16" s="35"/>
      <c r="I16" s="35"/>
      <c r="J16" s="35"/>
      <c r="K16" s="35"/>
      <c r="O16" s="5"/>
    </row>
    <row r="17" spans="1:15" ht="15.75">
      <c r="A17" s="6">
        <v>16</v>
      </c>
      <c r="B17" s="7">
        <v>4120.3</v>
      </c>
      <c r="D17" s="35"/>
      <c r="E17" s="35"/>
      <c r="F17" s="35"/>
      <c r="G17" s="35"/>
      <c r="H17" s="35"/>
      <c r="I17" s="35"/>
      <c r="J17" s="35"/>
      <c r="K17" s="35"/>
      <c r="O17" s="5"/>
    </row>
    <row r="18" spans="1:15" ht="15.75">
      <c r="A18" s="6">
        <v>17</v>
      </c>
      <c r="B18" s="7">
        <v>4185.25</v>
      </c>
      <c r="D18" s="35"/>
      <c r="E18" s="35"/>
      <c r="F18" s="35"/>
      <c r="G18" s="35"/>
      <c r="H18" s="35"/>
      <c r="I18" s="35"/>
      <c r="J18" s="35"/>
      <c r="K18" s="35"/>
      <c r="O18" s="5"/>
    </row>
    <row r="19" spans="1:15" ht="15.75">
      <c r="A19" s="6">
        <v>18</v>
      </c>
      <c r="B19" s="7">
        <v>4250.25</v>
      </c>
      <c r="O19" s="5"/>
    </row>
    <row r="20" spans="1:15" ht="15.75">
      <c r="A20" s="6">
        <v>19</v>
      </c>
      <c r="B20" s="7">
        <v>4350.65</v>
      </c>
      <c r="D20" s="8" t="s">
        <v>1</v>
      </c>
      <c r="E20" s="36" t="s">
        <v>2</v>
      </c>
      <c r="F20" s="37"/>
      <c r="G20" s="9">
        <f>AVERAGE(B2:B61)</f>
        <v>5158.121333333333</v>
      </c>
      <c r="H20" s="37"/>
      <c r="I20" s="37"/>
      <c r="J20" s="37"/>
      <c r="K20" s="38"/>
      <c r="O20" s="5"/>
    </row>
    <row r="21" spans="1:15" ht="15.75">
      <c r="A21" s="6">
        <v>20</v>
      </c>
      <c r="B21" s="7">
        <v>4405.65</v>
      </c>
      <c r="D21" s="39" t="s">
        <v>21</v>
      </c>
      <c r="E21" s="40"/>
      <c r="F21" s="40"/>
      <c r="G21" s="40"/>
      <c r="H21" s="40"/>
      <c r="I21" s="40"/>
      <c r="J21" s="40"/>
      <c r="K21" s="41"/>
      <c r="O21" s="5"/>
    </row>
    <row r="22" spans="1:15" ht="15.75">
      <c r="A22" s="6">
        <v>21</v>
      </c>
      <c r="B22" s="7">
        <v>4495.5</v>
      </c>
      <c r="D22" s="42"/>
      <c r="E22" s="43"/>
      <c r="F22" s="43"/>
      <c r="G22" s="43"/>
      <c r="H22" s="43"/>
      <c r="I22" s="43"/>
      <c r="J22" s="43"/>
      <c r="K22" s="44"/>
      <c r="O22" s="5"/>
    </row>
    <row r="23" spans="1:15" ht="15.75">
      <c r="A23" s="6">
        <v>22</v>
      </c>
      <c r="B23" s="7">
        <v>4685.25</v>
      </c>
      <c r="D23" s="10"/>
      <c r="E23" s="10"/>
      <c r="F23" s="10"/>
      <c r="G23" s="10"/>
      <c r="H23" s="10"/>
      <c r="I23" s="10"/>
      <c r="J23" s="10"/>
      <c r="K23" s="10"/>
      <c r="O23" s="5"/>
    </row>
    <row r="24" spans="1:15" ht="15.75">
      <c r="A24" s="6">
        <v>23</v>
      </c>
      <c r="B24" s="7">
        <v>4748.3</v>
      </c>
      <c r="D24" s="11" t="s">
        <v>3</v>
      </c>
      <c r="E24" s="36" t="s">
        <v>17</v>
      </c>
      <c r="F24" s="37"/>
      <c r="G24" s="9">
        <f>QUARTILE($B$2:$B$61,1)</f>
        <v>4105.4375</v>
      </c>
      <c r="H24" s="37"/>
      <c r="I24" s="37"/>
      <c r="J24" s="37"/>
      <c r="K24" s="38"/>
      <c r="O24" s="5"/>
    </row>
    <row r="25" spans="1:15" ht="15.75">
      <c r="A25" s="6">
        <v>24</v>
      </c>
      <c r="B25" s="7">
        <v>4850</v>
      </c>
      <c r="D25" s="28" t="s">
        <v>22</v>
      </c>
      <c r="E25" s="29"/>
      <c r="F25" s="29"/>
      <c r="G25" s="29"/>
      <c r="H25" s="29"/>
      <c r="I25" s="29"/>
      <c r="J25" s="29"/>
      <c r="K25" s="30"/>
      <c r="O25" s="5"/>
    </row>
    <row r="26" spans="1:15" ht="15.75">
      <c r="A26" s="6">
        <v>25</v>
      </c>
      <c r="B26" s="7">
        <v>4880.25</v>
      </c>
      <c r="D26" s="31"/>
      <c r="E26" s="32"/>
      <c r="F26" s="32"/>
      <c r="G26" s="32"/>
      <c r="H26" s="32"/>
      <c r="I26" s="32"/>
      <c r="J26" s="32"/>
      <c r="K26" s="33"/>
      <c r="O26" s="5"/>
    </row>
    <row r="27" spans="1:15" ht="15.75">
      <c r="A27" s="6">
        <v>26</v>
      </c>
      <c r="B27" s="7">
        <v>4910.2</v>
      </c>
      <c r="D27" s="10"/>
      <c r="E27" s="10"/>
      <c r="F27" s="10"/>
      <c r="G27" s="10"/>
      <c r="H27" s="10"/>
      <c r="I27" s="10"/>
      <c r="J27" s="10"/>
      <c r="K27" s="10"/>
      <c r="O27" s="5"/>
    </row>
    <row r="28" spans="1:15" ht="15.75">
      <c r="A28" s="6">
        <v>27</v>
      </c>
      <c r="B28" s="7">
        <v>4995.5</v>
      </c>
      <c r="D28" s="11" t="s">
        <v>5</v>
      </c>
      <c r="E28" s="36" t="s">
        <v>18</v>
      </c>
      <c r="F28" s="37"/>
      <c r="G28" s="9">
        <f>MEDIAN($B$2:$B$61)</f>
        <v>5120.5</v>
      </c>
      <c r="H28" s="37"/>
      <c r="I28" s="37"/>
      <c r="J28" s="37"/>
      <c r="K28" s="38"/>
      <c r="O28" s="5"/>
    </row>
    <row r="29" spans="1:15" ht="15.75">
      <c r="A29" s="6">
        <v>28</v>
      </c>
      <c r="B29" s="7">
        <v>5065.25</v>
      </c>
      <c r="D29" s="28" t="s">
        <v>23</v>
      </c>
      <c r="E29" s="56"/>
      <c r="F29" s="56"/>
      <c r="G29" s="56"/>
      <c r="H29" s="56"/>
      <c r="I29" s="56"/>
      <c r="J29" s="56"/>
      <c r="K29" s="57"/>
      <c r="O29" s="5"/>
    </row>
    <row r="30" spans="1:15" ht="15.75">
      <c r="A30" s="6">
        <v>29</v>
      </c>
      <c r="B30" s="7">
        <v>5120.5</v>
      </c>
      <c r="D30" s="42"/>
      <c r="E30" s="43"/>
      <c r="F30" s="43"/>
      <c r="G30" s="43"/>
      <c r="H30" s="43"/>
      <c r="I30" s="43"/>
      <c r="J30" s="43"/>
      <c r="K30" s="44"/>
      <c r="O30" s="5"/>
    </row>
    <row r="31" spans="1:15" ht="15.75">
      <c r="A31" s="6">
        <v>30</v>
      </c>
      <c r="B31" s="7">
        <v>5120.5</v>
      </c>
      <c r="G31" s="5"/>
      <c r="O31" s="5"/>
    </row>
    <row r="32" spans="1:11" ht="15.75">
      <c r="A32" s="6">
        <v>31</v>
      </c>
      <c r="B32" s="7">
        <v>5120.5</v>
      </c>
      <c r="D32" s="11" t="s">
        <v>7</v>
      </c>
      <c r="E32" s="36" t="s">
        <v>19</v>
      </c>
      <c r="F32" s="37"/>
      <c r="G32" s="9">
        <f>QUARTILE($B$2:$B$61,3)</f>
        <v>6009.762500000001</v>
      </c>
      <c r="H32" s="37"/>
      <c r="I32" s="37"/>
      <c r="J32" s="37"/>
      <c r="K32" s="38"/>
    </row>
    <row r="33" spans="1:15" ht="15.75">
      <c r="A33" s="6">
        <v>32</v>
      </c>
      <c r="B33" s="7">
        <v>5156.25</v>
      </c>
      <c r="D33" s="28" t="s">
        <v>24</v>
      </c>
      <c r="E33" s="29"/>
      <c r="F33" s="29"/>
      <c r="G33" s="29"/>
      <c r="H33" s="29"/>
      <c r="I33" s="29"/>
      <c r="J33" s="29"/>
      <c r="K33" s="30"/>
      <c r="O33" s="5"/>
    </row>
    <row r="34" spans="1:15" ht="15.75">
      <c r="A34" s="6">
        <v>33</v>
      </c>
      <c r="B34" s="7">
        <v>5252.4</v>
      </c>
      <c r="D34" s="31"/>
      <c r="E34" s="32"/>
      <c r="F34" s="32"/>
      <c r="G34" s="32"/>
      <c r="H34" s="32"/>
      <c r="I34" s="32"/>
      <c r="J34" s="32"/>
      <c r="K34" s="33"/>
      <c r="O34" s="5"/>
    </row>
    <row r="35" spans="1:15" ht="15.75">
      <c r="A35" s="6">
        <v>34</v>
      </c>
      <c r="B35" s="7">
        <v>5285.85</v>
      </c>
      <c r="O35" s="5"/>
    </row>
    <row r="36" spans="1:15" ht="15.75">
      <c r="A36" s="6">
        <v>35</v>
      </c>
      <c r="B36" s="7">
        <v>5300</v>
      </c>
      <c r="D36" s="8" t="s">
        <v>9</v>
      </c>
      <c r="E36" s="36" t="s">
        <v>4</v>
      </c>
      <c r="F36" s="37"/>
      <c r="G36" s="9">
        <f>MAX(B2:B61)-MIN(B2:B61)</f>
        <v>6029.75</v>
      </c>
      <c r="H36" s="37"/>
      <c r="I36" s="37"/>
      <c r="J36" s="37"/>
      <c r="K36" s="38"/>
      <c r="O36" s="5"/>
    </row>
    <row r="37" spans="1:15" ht="15.75">
      <c r="A37" s="6">
        <v>36</v>
      </c>
      <c r="B37" s="7">
        <v>5368.65</v>
      </c>
      <c r="D37" s="47" t="s">
        <v>25</v>
      </c>
      <c r="E37" s="48"/>
      <c r="F37" s="48"/>
      <c r="G37" s="48"/>
      <c r="H37" s="48"/>
      <c r="I37" s="48"/>
      <c r="J37" s="48"/>
      <c r="K37" s="49"/>
      <c r="O37" s="5"/>
    </row>
    <row r="38" spans="1:15" ht="15.75">
      <c r="A38" s="6">
        <v>37</v>
      </c>
      <c r="B38" s="7">
        <v>5405.8</v>
      </c>
      <c r="O38" s="5"/>
    </row>
    <row r="39" spans="1:15" ht="15.75">
      <c r="A39" s="6">
        <v>38</v>
      </c>
      <c r="B39" s="7">
        <v>5405.8</v>
      </c>
      <c r="D39" s="8" t="s">
        <v>5</v>
      </c>
      <c r="E39" s="36" t="s">
        <v>6</v>
      </c>
      <c r="F39" s="37"/>
      <c r="G39" s="9">
        <f>G32-G24</f>
        <v>1904.3250000000007</v>
      </c>
      <c r="H39" s="37"/>
      <c r="I39" s="37"/>
      <c r="J39" s="37"/>
      <c r="K39" s="38"/>
      <c r="O39" s="5"/>
    </row>
    <row r="40" spans="1:15" ht="15.75">
      <c r="A40" s="6">
        <v>39</v>
      </c>
      <c r="B40" s="7">
        <v>5558.6</v>
      </c>
      <c r="D40" s="47" t="s">
        <v>26</v>
      </c>
      <c r="E40" s="48"/>
      <c r="F40" s="48"/>
      <c r="G40" s="48"/>
      <c r="H40" s="48"/>
      <c r="I40" s="48"/>
      <c r="J40" s="48"/>
      <c r="K40" s="49"/>
      <c r="O40" s="5"/>
    </row>
    <row r="41" spans="1:15" ht="15.75">
      <c r="A41" s="6">
        <v>40</v>
      </c>
      <c r="B41" s="7">
        <v>5608.2</v>
      </c>
      <c r="O41" s="5"/>
    </row>
    <row r="42" spans="1:15" ht="15.75">
      <c r="A42" s="6">
        <v>41</v>
      </c>
      <c r="B42" s="7">
        <v>5712.65</v>
      </c>
      <c r="D42" s="8" t="s">
        <v>7</v>
      </c>
      <c r="E42" s="36" t="s">
        <v>8</v>
      </c>
      <c r="F42" s="37"/>
      <c r="G42" s="45"/>
      <c r="H42" s="45"/>
      <c r="I42" s="12">
        <f>PERCENTILE(B2:B61,80%)-PERCENTILE(B2:B61,10%)</f>
        <v>2936.8650000000002</v>
      </c>
      <c r="J42" s="37"/>
      <c r="K42" s="46"/>
      <c r="O42" s="5"/>
    </row>
    <row r="43" spans="1:15" ht="15.75">
      <c r="A43" s="6">
        <v>42</v>
      </c>
      <c r="B43" s="7">
        <v>5775.65</v>
      </c>
      <c r="D43" s="47" t="s">
        <v>27</v>
      </c>
      <c r="E43" s="48"/>
      <c r="F43" s="48"/>
      <c r="G43" s="48"/>
      <c r="H43" s="48"/>
      <c r="I43" s="48"/>
      <c r="J43" s="48"/>
      <c r="K43" s="49"/>
      <c r="O43" s="5"/>
    </row>
    <row r="44" spans="1:15" ht="15.75">
      <c r="A44" s="6">
        <v>43</v>
      </c>
      <c r="B44" s="7">
        <v>5810.35</v>
      </c>
      <c r="O44" s="5"/>
    </row>
    <row r="45" spans="1:15" ht="15.75">
      <c r="A45" s="6">
        <v>44</v>
      </c>
      <c r="B45" s="7">
        <v>5880</v>
      </c>
      <c r="D45" s="8" t="s">
        <v>9</v>
      </c>
      <c r="E45" s="36" t="s">
        <v>10</v>
      </c>
      <c r="F45" s="37"/>
      <c r="G45" s="9">
        <f>STDEVP(B2:B61)</f>
        <v>1391.3104758829195</v>
      </c>
      <c r="H45" s="37"/>
      <c r="I45" s="37"/>
      <c r="J45" s="37"/>
      <c r="K45" s="38"/>
      <c r="O45" s="5"/>
    </row>
    <row r="46" spans="1:15" ht="15.75">
      <c r="A46" s="6">
        <v>45</v>
      </c>
      <c r="B46" s="7">
        <v>5996.35</v>
      </c>
      <c r="D46" s="39" t="s">
        <v>28</v>
      </c>
      <c r="E46" s="40"/>
      <c r="F46" s="40"/>
      <c r="G46" s="40"/>
      <c r="H46" s="40"/>
      <c r="I46" s="40"/>
      <c r="J46" s="40"/>
      <c r="K46" s="41"/>
      <c r="O46" s="5"/>
    </row>
    <row r="47" spans="1:15" ht="15.75">
      <c r="A47" s="6">
        <v>46</v>
      </c>
      <c r="B47" s="7">
        <v>6050</v>
      </c>
      <c r="D47" s="42"/>
      <c r="E47" s="43"/>
      <c r="F47" s="43"/>
      <c r="G47" s="43"/>
      <c r="H47" s="43"/>
      <c r="I47" s="43"/>
      <c r="J47" s="43"/>
      <c r="K47" s="44"/>
      <c r="O47" s="5"/>
    </row>
    <row r="48" spans="1:15" ht="15.75">
      <c r="A48" s="6">
        <v>47</v>
      </c>
      <c r="B48" s="7">
        <v>6150</v>
      </c>
      <c r="O48" s="5"/>
    </row>
    <row r="49" spans="1:15" ht="15.75">
      <c r="A49" s="6">
        <v>48</v>
      </c>
      <c r="B49" s="7">
        <v>6200</v>
      </c>
      <c r="D49" s="8" t="s">
        <v>11</v>
      </c>
      <c r="E49" s="36" t="s">
        <v>12</v>
      </c>
      <c r="F49" s="37"/>
      <c r="G49" s="45"/>
      <c r="H49" s="45"/>
      <c r="I49" s="12">
        <f>AVEDEV(B2:B61)</f>
        <v>1101.5467555555556</v>
      </c>
      <c r="J49" s="37"/>
      <c r="K49" s="46"/>
      <c r="O49" s="5"/>
    </row>
    <row r="50" spans="1:15" ht="15.75">
      <c r="A50" s="6">
        <v>49</v>
      </c>
      <c r="B50" s="7">
        <v>6320.65</v>
      </c>
      <c r="D50" s="39" t="s">
        <v>29</v>
      </c>
      <c r="E50" s="40"/>
      <c r="F50" s="40"/>
      <c r="G50" s="40"/>
      <c r="H50" s="40"/>
      <c r="I50" s="40"/>
      <c r="J50" s="40"/>
      <c r="K50" s="41"/>
      <c r="O50" s="5"/>
    </row>
    <row r="51" spans="1:15" ht="15.75">
      <c r="A51" s="6">
        <v>50</v>
      </c>
      <c r="B51" s="7">
        <v>6340.5</v>
      </c>
      <c r="D51" s="42"/>
      <c r="E51" s="43"/>
      <c r="F51" s="43"/>
      <c r="G51" s="43"/>
      <c r="H51" s="43"/>
      <c r="I51" s="43"/>
      <c r="J51" s="43"/>
      <c r="K51" s="44"/>
      <c r="O51" s="5"/>
    </row>
    <row r="52" spans="1:15" ht="15.75">
      <c r="A52" s="6">
        <v>51</v>
      </c>
      <c r="B52" s="7">
        <v>6650.6</v>
      </c>
      <c r="O52" s="5"/>
    </row>
    <row r="53" spans="1:15" ht="15.75">
      <c r="A53" s="6">
        <v>52</v>
      </c>
      <c r="B53" s="7">
        <v>6740.2</v>
      </c>
      <c r="D53" s="8" t="s">
        <v>13</v>
      </c>
      <c r="E53" s="36" t="s">
        <v>14</v>
      </c>
      <c r="F53" s="45"/>
      <c r="G53" s="45"/>
      <c r="H53" s="13">
        <f>G39/(G32+G24)</f>
        <v>0.18826370215121802</v>
      </c>
      <c r="I53" s="37"/>
      <c r="J53" s="45"/>
      <c r="K53" s="46"/>
      <c r="O53" s="5"/>
    </row>
    <row r="54" spans="1:15" ht="15.75">
      <c r="A54" s="6">
        <v>53</v>
      </c>
      <c r="B54" s="7">
        <v>6800.5</v>
      </c>
      <c r="D54" s="47" t="s">
        <v>30</v>
      </c>
      <c r="E54" s="48"/>
      <c r="F54" s="48"/>
      <c r="G54" s="48"/>
      <c r="H54" s="48"/>
      <c r="I54" s="48"/>
      <c r="J54" s="48"/>
      <c r="K54" s="49"/>
      <c r="O54" s="5"/>
    </row>
    <row r="55" spans="1:15" ht="15.75">
      <c r="A55" s="6">
        <v>54</v>
      </c>
      <c r="B55" s="7">
        <v>6880.25</v>
      </c>
      <c r="O55" s="5"/>
    </row>
    <row r="56" spans="1:15" ht="15.75">
      <c r="A56" s="6">
        <v>55</v>
      </c>
      <c r="B56" s="7">
        <v>6950</v>
      </c>
      <c r="D56" s="8" t="s">
        <v>15</v>
      </c>
      <c r="E56" s="36" t="s">
        <v>16</v>
      </c>
      <c r="F56" s="37"/>
      <c r="G56" s="14">
        <f>G45/G20</f>
        <v>0.2697320179135478</v>
      </c>
      <c r="H56" s="37"/>
      <c r="I56" s="37"/>
      <c r="J56" s="37"/>
      <c r="K56" s="38"/>
      <c r="O56" s="5"/>
    </row>
    <row r="57" spans="1:15" ht="15.75">
      <c r="A57" s="6">
        <v>56</v>
      </c>
      <c r="B57" s="7">
        <v>7160.25</v>
      </c>
      <c r="D57" s="53" t="s">
        <v>31</v>
      </c>
      <c r="E57" s="43"/>
      <c r="F57" s="43"/>
      <c r="G57" s="43"/>
      <c r="H57" s="43"/>
      <c r="I57" s="43"/>
      <c r="J57" s="43"/>
      <c r="K57" s="44"/>
      <c r="O57" s="5"/>
    </row>
    <row r="58" spans="1:15" ht="15.75">
      <c r="A58" s="6">
        <v>57</v>
      </c>
      <c r="B58" s="7">
        <v>7320.3</v>
      </c>
      <c r="O58" s="5"/>
    </row>
    <row r="59" spans="1:15" ht="15.75">
      <c r="A59" s="6">
        <v>58</v>
      </c>
      <c r="B59" s="7">
        <v>8050</v>
      </c>
      <c r="D59" s="36" t="s">
        <v>32</v>
      </c>
      <c r="E59" s="37"/>
      <c r="F59" s="37"/>
      <c r="G59" s="37"/>
      <c r="H59" s="37"/>
      <c r="I59" s="17">
        <f>STANDARDIZE(3020.5,G20,G45)</f>
        <v>-1.5364085661590434</v>
      </c>
      <c r="J59" s="37"/>
      <c r="K59" s="38"/>
      <c r="O59" s="5"/>
    </row>
    <row r="60" spans="1:15" ht="15.75">
      <c r="A60" s="6">
        <v>59</v>
      </c>
      <c r="B60" s="7">
        <v>8450</v>
      </c>
      <c r="D60" s="50" t="s">
        <v>33</v>
      </c>
      <c r="E60" s="51"/>
      <c r="F60" s="51"/>
      <c r="G60" s="51"/>
      <c r="H60" s="51"/>
      <c r="I60" s="18">
        <f>STANDARDIZE(7160.25,G20,G45)</f>
        <v>1.4390236409282589</v>
      </c>
      <c r="J60" s="51"/>
      <c r="K60" s="52"/>
      <c r="O60" s="5"/>
    </row>
    <row r="61" spans="1:15" ht="16.5" thickBot="1">
      <c r="A61" s="15">
        <v>60</v>
      </c>
      <c r="B61" s="16">
        <v>9050.25</v>
      </c>
      <c r="D61" s="39" t="s">
        <v>34</v>
      </c>
      <c r="E61" s="40"/>
      <c r="F61" s="40"/>
      <c r="G61" s="40"/>
      <c r="H61" s="40"/>
      <c r="I61" s="40"/>
      <c r="J61" s="40"/>
      <c r="K61" s="41"/>
      <c r="O61" s="5"/>
    </row>
    <row r="62" spans="4:11" ht="12.75">
      <c r="D62" s="53"/>
      <c r="E62" s="54"/>
      <c r="F62" s="54"/>
      <c r="G62" s="54"/>
      <c r="H62" s="54"/>
      <c r="I62" s="54"/>
      <c r="J62" s="54"/>
      <c r="K62" s="55"/>
    </row>
  </sheetData>
  <sheetProtection/>
  <mergeCells count="39">
    <mergeCell ref="H32:K32"/>
    <mergeCell ref="D57:K57"/>
    <mergeCell ref="H56:K56"/>
    <mergeCell ref="D43:K43"/>
    <mergeCell ref="E45:F45"/>
    <mergeCell ref="H45:K45"/>
    <mergeCell ref="D61:K62"/>
    <mergeCell ref="D50:K51"/>
    <mergeCell ref="E53:G53"/>
    <mergeCell ref="I53:K53"/>
    <mergeCell ref="D54:K54"/>
    <mergeCell ref="E56:F56"/>
    <mergeCell ref="D40:K40"/>
    <mergeCell ref="E42:H42"/>
    <mergeCell ref="J42:K42"/>
    <mergeCell ref="D59:H59"/>
    <mergeCell ref="J59:K59"/>
    <mergeCell ref="D60:H60"/>
    <mergeCell ref="J60:K60"/>
    <mergeCell ref="E36:F36"/>
    <mergeCell ref="H36:K36"/>
    <mergeCell ref="E24:F24"/>
    <mergeCell ref="H24:K24"/>
    <mergeCell ref="D46:K47"/>
    <mergeCell ref="E49:H49"/>
    <mergeCell ref="J49:K49"/>
    <mergeCell ref="D37:K37"/>
    <mergeCell ref="E39:F39"/>
    <mergeCell ref="H39:K39"/>
    <mergeCell ref="D25:K26"/>
    <mergeCell ref="D33:K34"/>
    <mergeCell ref="D1:K18"/>
    <mergeCell ref="E20:F20"/>
    <mergeCell ref="H20:K20"/>
    <mergeCell ref="D21:K22"/>
    <mergeCell ref="E28:F28"/>
    <mergeCell ref="H28:K28"/>
    <mergeCell ref="D29:K30"/>
    <mergeCell ref="E32:F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3.6. Mjere raspršenja (disperzije)</dc:title>
  <dc:subject>apsolutne i relativne mjere raspršenja</dc:subject>
  <dc:creator>Bojan Kovačić</dc:creator>
  <cp:keywords>raspon varijacije, standardna devijacija, koeficijent varijacije</cp:keywords>
  <dc:description/>
  <cp:lastModifiedBy>Kovačić</cp:lastModifiedBy>
  <dcterms:created xsi:type="dcterms:W3CDTF">2004-11-14T20:22:10Z</dcterms:created>
  <dcterms:modified xsi:type="dcterms:W3CDTF">2012-03-31T22:43:50Z</dcterms:modified>
  <cp:category>predavanja iz kolegija Vjerojatnost i statistika</cp:category>
  <cp:version/>
  <cp:contentType/>
  <cp:contentStatus/>
</cp:coreProperties>
</file>